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<sst xmlns="http://schemas.openxmlformats.org/spreadsheetml/2006/main" count="82" uniqueCount="81">
  <si>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ГРУПА 
КОНТа</t>
  </si>
  <si>
    <t>Субанал.
Конто</t>
  </si>
  <si>
    <t>Назив
конта</t>
  </si>
  <si>
    <t>Плате, додаци и 
накнаде запосл.</t>
  </si>
  <si>
    <t>Плате по осн.цене
рада</t>
  </si>
  <si>
    <t>Соц.допр.на терет
послодавца</t>
  </si>
  <si>
    <t xml:space="preserve">Допр.за ПИО
</t>
  </si>
  <si>
    <t>Допр.за здравство</t>
  </si>
  <si>
    <t>Допр.за незапосл.</t>
  </si>
  <si>
    <t>Накнаде трошкова
запослених</t>
  </si>
  <si>
    <t xml:space="preserve">Накнаде за прев.
Радн. на рад  </t>
  </si>
  <si>
    <t>Стални трошкови</t>
  </si>
  <si>
    <t>трош.платног пр.</t>
  </si>
  <si>
    <t>трош.комуникац.</t>
  </si>
  <si>
    <t>трошкови осигур.</t>
  </si>
  <si>
    <t>Услуге по уговору</t>
  </si>
  <si>
    <t>администрат.усл.</t>
  </si>
  <si>
    <t>компјутер.услуге</t>
  </si>
  <si>
    <t>усл.обр.и усаврш.</t>
  </si>
  <si>
    <t>часописи</t>
  </si>
  <si>
    <t>стручне услуге</t>
  </si>
  <si>
    <t>ост.опште услуге</t>
  </si>
  <si>
    <t>Текуће поправке 
и одржавање.</t>
  </si>
  <si>
    <t>Тек.попр.и одрж.
Опреме</t>
  </si>
  <si>
    <t>Материјал</t>
  </si>
  <si>
    <t>Администр.матер.</t>
  </si>
  <si>
    <t>мат.за образов.и
усаврш.запосл.</t>
  </si>
  <si>
    <t>материј.за саобр.</t>
  </si>
  <si>
    <t>матер. за одрж.
Хигијене</t>
  </si>
  <si>
    <t>материјал за по-
себне намене</t>
  </si>
  <si>
    <t>Накнаде за социј.
Заштиту из буџета</t>
  </si>
  <si>
    <t>накн.из буџета за 
случај смрти</t>
  </si>
  <si>
    <t>накн.из буџета за 
станов. И живот</t>
  </si>
  <si>
    <t>Једнократ.помоћи</t>
  </si>
  <si>
    <t>Порези и таксе</t>
  </si>
  <si>
    <t>регистрац. Возила</t>
  </si>
  <si>
    <t>Машине и опрема</t>
  </si>
  <si>
    <t>тр.репрезентације</t>
  </si>
  <si>
    <t>трошкови 
путовања</t>
  </si>
  <si>
    <t>дневнице за 
службена путов.</t>
  </si>
  <si>
    <t>утрош.ел.енергија</t>
  </si>
  <si>
    <t>утрошена вода</t>
  </si>
  <si>
    <t>закуп простора</t>
  </si>
  <si>
    <t>накн.из буџ. за 
децу и породицу</t>
  </si>
  <si>
    <t>БОРИС ИЛИЋ</t>
  </si>
  <si>
    <t>административна
Опрема</t>
  </si>
  <si>
    <t>ТЕКУЋИ ПРИХОДИ</t>
  </si>
  <si>
    <t>Приходи из буџета</t>
  </si>
  <si>
    <t>из осталих
извора</t>
  </si>
  <si>
    <t>ПРЕДСЕДНИК УПРАВНОГ ОДБОРА</t>
  </si>
  <si>
    <t>ПЛАНИРАНИ ПРИХОДИ</t>
  </si>
  <si>
    <t>економ.
Класифик.</t>
  </si>
  <si>
    <t>Текући трансфери
од остал.нивоа власти</t>
  </si>
  <si>
    <t>износ/дин.</t>
  </si>
  <si>
    <t>из буџета 
општине</t>
  </si>
  <si>
    <t>УКУПНО</t>
  </si>
  <si>
    <t xml:space="preserve">Обавезне таксе </t>
  </si>
  <si>
    <t>Тек.одржавање 
зграда и објеката</t>
  </si>
  <si>
    <t>Остале нагр.зап.</t>
  </si>
  <si>
    <t>Oстале текуће донације и трансфери</t>
  </si>
  <si>
    <t>Ост.тек.дотац.и трансфери</t>
  </si>
  <si>
    <t>ТЕКУЋИ ИЗДАЦИ И РАХОДИ  :</t>
  </si>
  <si>
    <t>Опр.за пољопривр.</t>
  </si>
  <si>
    <t>Зграде и грађевин.
Објекти</t>
  </si>
  <si>
    <t>Куповина стамбен.
Простора за 
социјалне групе</t>
  </si>
  <si>
    <t>Износ/динара</t>
  </si>
  <si>
    <t>за текуће издатке</t>
  </si>
  <si>
    <t>за основна средства</t>
  </si>
  <si>
    <t>Из буџета локалне самоуправе</t>
  </si>
  <si>
    <t>Текући 
приходи</t>
  </si>
  <si>
    <t xml:space="preserve">БУЏЕТ ОПШТИНЕ
Програм 11 Социјална и дечја заштита 
Прог.активност-
Социјалне помоћи </t>
  </si>
  <si>
    <t xml:space="preserve">БУЏЕТ ОПШТИНЕ
Програм 11
Социјална и дечја заштита
Прогр.активност-Саветод.терапијске
И социјално едукат.
услуге
Организац.јединица ЦСР Чока
</t>
  </si>
  <si>
    <t>Извор 013
Пренета средства на рачунуза децу без род.старања</t>
  </si>
  <si>
    <t>Из буџета
 Републике Србије</t>
  </si>
  <si>
    <t>Пренета ср.
Из претход.
Година</t>
  </si>
  <si>
    <t xml:space="preserve">ФИНАНСИЈСКИ ПЛАН ЗА  ЦЕНТАР ЗА СОЦИЈАЛНИ РАД ЗА ОПШТИНУ ЧОКА </t>
  </si>
  <si>
    <t>ЗА 2017 ГОДИНУ</t>
  </si>
  <si>
    <t>Директор ЦСР Чока,</t>
  </si>
  <si>
    <t>Александра Раичевић, дипл.спец.педагог</t>
  </si>
  <si>
    <t>БУЏЕТ РС
Програм 0902- Социјална заштита
Пргр.активност-
005-Обављање делатности установа социјалне заштите</t>
  </si>
  <si>
    <t xml:space="preserve">Извор 
финансирања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</si>
</sst>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21" borderId="10" xfId="0" applyFill="1" applyBorder="1" applyAlignment="1">
      <alignment/>
    </xf>
    <xf numFmtId="0" fontId="0" fillId="21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21" borderId="10" xfId="0" applyFont="1" applyFill="1" applyBorder="1" applyAlignment="1">
      <alignment wrapText="1"/>
    </xf>
    <xf numFmtId="4" fontId="0" fillId="21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/>
    </xf>
    <xf numFmtId="4" fontId="0" fillId="25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21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3" fontId="0" fillId="24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/>
    </xf>
    <xf numFmtId="0" fontId="0" fillId="24" borderId="12" xfId="0" applyFill="1" applyBorder="1" applyAlignment="1">
      <alignment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N77"/>
  <sheetViews>
    <sheetView tabSelected="1" zoomScale="91" zoomScaleNormal="91" zoomScalePageLayoutView="0" workbookViewId="0" topLeftCell="A1">
      <selection activeCell="J11" sqref="J1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8.7109375" style="0" customWidth="1"/>
    <col min="5" max="5" width="12.140625" style="0" customWidth="1"/>
    <col min="6" max="6" width="21.421875" style="0" customWidth="1"/>
    <col min="7" max="7" width="17.57421875" style="0" customWidth="1"/>
    <col min="8" max="8" width="19.28125" style="0" customWidth="1"/>
    <col min="9" max="9" width="17.57421875" style="0" customWidth="1"/>
    <col min="10" max="10" width="17.00390625" style="0" customWidth="1"/>
    <col min="11" max="11" width="15.57421875" style="0" customWidth="1"/>
    <col min="12" max="12" width="13.421875" style="0" customWidth="1"/>
    <col min="13" max="13" width="20.140625" style="0" customWidth="1"/>
    <col min="14" max="14" width="12.7109375" style="0" customWidth="1"/>
  </cols>
  <sheetData>
    <row r="2" spans="4:9" ht="15.75">
      <c r="D2" s="21"/>
      <c r="E2" s="21"/>
      <c r="F2" s="21"/>
      <c r="G2" s="21"/>
      <c r="H2" s="21"/>
      <c r="I2" s="21"/>
    </row>
    <row r="3" spans="4:9" ht="15.75">
      <c r="D3" s="21"/>
      <c r="E3" s="21"/>
      <c r="F3" s="21"/>
      <c r="G3" s="21"/>
      <c r="H3" s="21"/>
      <c r="I3" s="21"/>
    </row>
    <row r="4" spans="4:9" ht="18.75">
      <c r="D4" s="33" t="s">
        <v>75</v>
      </c>
      <c r="E4" s="33"/>
      <c r="F4" s="33"/>
      <c r="G4" s="33"/>
      <c r="H4" s="33"/>
      <c r="I4" s="21"/>
    </row>
    <row r="5" spans="4:9" ht="18.75">
      <c r="D5" s="33"/>
      <c r="E5" s="33" t="s">
        <v>76</v>
      </c>
      <c r="F5" s="33"/>
      <c r="G5" s="33"/>
      <c r="H5" s="33"/>
      <c r="I5" s="21"/>
    </row>
    <row r="6" spans="4:10" ht="15.75">
      <c r="D6" s="22"/>
      <c r="E6" s="22"/>
      <c r="F6" s="22"/>
      <c r="G6" s="22"/>
      <c r="H6" s="22"/>
      <c r="I6" s="22"/>
      <c r="J6" s="23"/>
    </row>
    <row r="7" spans="4:10" ht="18" customHeight="1">
      <c r="D7" s="24"/>
      <c r="E7" s="24"/>
      <c r="F7" s="24"/>
      <c r="G7" s="24"/>
      <c r="H7" s="24"/>
      <c r="I7" s="25"/>
      <c r="J7" s="26"/>
    </row>
    <row r="8" spans="4:10" ht="15.75">
      <c r="D8" s="22"/>
      <c r="E8" s="22"/>
      <c r="F8" s="22"/>
      <c r="G8" s="22"/>
      <c r="H8" s="22"/>
      <c r="I8" s="22"/>
      <c r="J8" s="23"/>
    </row>
    <row r="9" spans="4:10" ht="45">
      <c r="D9" s="4" t="s">
        <v>80</v>
      </c>
      <c r="E9" s="4" t="s">
        <v>69</v>
      </c>
      <c r="F9" s="3" t="s">
        <v>65</v>
      </c>
      <c r="G9" s="3" t="s">
        <v>66</v>
      </c>
      <c r="H9" s="3" t="s">
        <v>67</v>
      </c>
      <c r="I9" s="32"/>
      <c r="J9" s="29"/>
    </row>
    <row r="10" spans="4:10" ht="45">
      <c r="D10" s="1">
        <v>7</v>
      </c>
      <c r="E10" s="2" t="s">
        <v>68</v>
      </c>
      <c r="F10" s="1">
        <v>21158000</v>
      </c>
      <c r="G10" s="1">
        <v>21038000</v>
      </c>
      <c r="H10" s="1">
        <v>120000</v>
      </c>
      <c r="I10" s="31"/>
      <c r="J10" s="30"/>
    </row>
    <row r="11" spans="4:10" ht="45">
      <c r="D11" s="20">
        <v>1</v>
      </c>
      <c r="E11" s="27" t="s">
        <v>73</v>
      </c>
      <c r="F11" s="20">
        <v>11378721</v>
      </c>
      <c r="G11" s="20">
        <v>11378721</v>
      </c>
      <c r="H11" s="20"/>
      <c r="I11" s="28"/>
      <c r="J11" s="30"/>
    </row>
    <row r="12" spans="4:14" ht="45">
      <c r="D12" s="20">
        <v>13</v>
      </c>
      <c r="E12" s="27" t="s">
        <v>74</v>
      </c>
      <c r="F12" s="20">
        <v>360000</v>
      </c>
      <c r="G12" s="20"/>
      <c r="H12" s="20"/>
      <c r="I12" s="28"/>
      <c r="K12" s="10"/>
      <c r="L12" s="10"/>
      <c r="M12" s="10"/>
      <c r="N12" s="10"/>
    </row>
    <row r="13" spans="11:14" ht="60" customHeight="1">
      <c r="K13" s="10"/>
      <c r="L13" s="10"/>
      <c r="M13" s="10"/>
      <c r="N13" s="10"/>
    </row>
    <row r="15" spans="4:11" ht="180">
      <c r="D15" s="2" t="s">
        <v>0</v>
      </c>
      <c r="E15" s="2" t="s">
        <v>1</v>
      </c>
      <c r="F15" s="2" t="s">
        <v>2</v>
      </c>
      <c r="G15" s="2" t="s">
        <v>70</v>
      </c>
      <c r="H15" s="2" t="s">
        <v>71</v>
      </c>
      <c r="I15" s="27" t="s">
        <v>79</v>
      </c>
      <c r="J15" s="2" t="s">
        <v>72</v>
      </c>
      <c r="K15" s="1" t="s">
        <v>55</v>
      </c>
    </row>
    <row r="16" spans="4:12" ht="30">
      <c r="D16" s="1">
        <v>411</v>
      </c>
      <c r="E16" s="1"/>
      <c r="F16" s="4" t="s">
        <v>3</v>
      </c>
      <c r="G16" s="13">
        <f>G17</f>
        <v>850000</v>
      </c>
      <c r="H16" s="13">
        <f>H17</f>
        <v>0</v>
      </c>
      <c r="I16" s="13">
        <f>I17</f>
        <v>5774110</v>
      </c>
      <c r="J16" s="13">
        <f>J17</f>
        <v>0</v>
      </c>
      <c r="K16" s="13">
        <f aca="true" t="shared" si="0" ref="K16:K60">SUM(G16:J16)</f>
        <v>6624110</v>
      </c>
      <c r="L16" s="34"/>
    </row>
    <row r="17" spans="4:11" ht="34.5" customHeight="1">
      <c r="D17" s="1"/>
      <c r="E17" s="1">
        <v>411111</v>
      </c>
      <c r="F17" s="2" t="s">
        <v>4</v>
      </c>
      <c r="G17" s="14">
        <v>850000</v>
      </c>
      <c r="H17" s="14"/>
      <c r="I17" s="20">
        <v>5774110</v>
      </c>
      <c r="J17" s="14"/>
      <c r="K17" s="14">
        <f t="shared" si="0"/>
        <v>6624110</v>
      </c>
    </row>
    <row r="18" spans="4:11" ht="30" customHeight="1">
      <c r="D18" s="1">
        <v>412</v>
      </c>
      <c r="E18" s="1"/>
      <c r="F18" s="4" t="s">
        <v>5</v>
      </c>
      <c r="G18" s="13">
        <f>G19+G20+G21</f>
        <v>153000</v>
      </c>
      <c r="H18" s="13">
        <f>H19+H20+H21</f>
        <v>0</v>
      </c>
      <c r="I18" s="13">
        <f>I19+I20+I21</f>
        <v>1032364</v>
      </c>
      <c r="J18" s="13">
        <f>J19+J20+J21</f>
        <v>0</v>
      </c>
      <c r="K18" s="13">
        <f t="shared" si="0"/>
        <v>1185364</v>
      </c>
    </row>
    <row r="19" spans="4:11" ht="26.25" customHeight="1">
      <c r="D19" s="1"/>
      <c r="E19" s="1">
        <v>412100</v>
      </c>
      <c r="F19" s="2" t="s">
        <v>6</v>
      </c>
      <c r="G19" s="14">
        <v>102000</v>
      </c>
      <c r="H19" s="14"/>
      <c r="I19" s="20">
        <v>692000</v>
      </c>
      <c r="J19" s="14"/>
      <c r="K19" s="14">
        <f t="shared" si="0"/>
        <v>794000</v>
      </c>
    </row>
    <row r="20" spans="4:11" ht="15">
      <c r="D20" s="1"/>
      <c r="E20" s="1">
        <v>412200</v>
      </c>
      <c r="F20" s="1" t="s">
        <v>7</v>
      </c>
      <c r="G20" s="14">
        <v>44500</v>
      </c>
      <c r="H20" s="14"/>
      <c r="I20" s="20">
        <v>297100</v>
      </c>
      <c r="J20" s="14"/>
      <c r="K20" s="14">
        <f t="shared" si="0"/>
        <v>341600</v>
      </c>
    </row>
    <row r="21" spans="4:11" ht="15">
      <c r="D21" s="1"/>
      <c r="E21" s="1">
        <v>412300</v>
      </c>
      <c r="F21" s="1" t="s">
        <v>8</v>
      </c>
      <c r="G21" s="14">
        <v>6500</v>
      </c>
      <c r="H21" s="14"/>
      <c r="I21" s="20">
        <v>43264</v>
      </c>
      <c r="J21" s="14"/>
      <c r="K21" s="14">
        <f t="shared" si="0"/>
        <v>49764</v>
      </c>
    </row>
    <row r="22" spans="4:11" ht="30">
      <c r="D22" s="1">
        <v>415</v>
      </c>
      <c r="E22" s="1"/>
      <c r="F22" s="4" t="s">
        <v>9</v>
      </c>
      <c r="G22" s="13">
        <f>G23</f>
        <v>400000</v>
      </c>
      <c r="H22" s="13">
        <f>H23</f>
        <v>120000</v>
      </c>
      <c r="I22" s="13">
        <f>I23</f>
        <v>146247</v>
      </c>
      <c r="J22" s="13">
        <f>J23</f>
        <v>0</v>
      </c>
      <c r="K22" s="13">
        <f t="shared" si="0"/>
        <v>666247</v>
      </c>
    </row>
    <row r="23" spans="4:11" ht="30">
      <c r="D23" s="1"/>
      <c r="E23" s="1">
        <v>415100</v>
      </c>
      <c r="F23" s="2" t="s">
        <v>10</v>
      </c>
      <c r="G23" s="14">
        <v>400000</v>
      </c>
      <c r="H23" s="14">
        <v>120000</v>
      </c>
      <c r="I23" s="20">
        <v>146247</v>
      </c>
      <c r="J23" s="14"/>
      <c r="K23" s="14">
        <f t="shared" si="0"/>
        <v>666247</v>
      </c>
    </row>
    <row r="24" spans="4:11" ht="15">
      <c r="D24" s="1">
        <v>416</v>
      </c>
      <c r="E24" s="1"/>
      <c r="F24" s="4" t="s">
        <v>58</v>
      </c>
      <c r="G24" s="13">
        <f>G25</f>
        <v>0</v>
      </c>
      <c r="H24" s="13">
        <f>H25</f>
        <v>0</v>
      </c>
      <c r="I24" s="13">
        <f>I25</f>
        <v>33000</v>
      </c>
      <c r="J24" s="13"/>
      <c r="K24" s="13">
        <f t="shared" si="0"/>
        <v>33000</v>
      </c>
    </row>
    <row r="25" spans="4:11" ht="15">
      <c r="D25" s="1"/>
      <c r="E25" s="1">
        <v>416119</v>
      </c>
      <c r="F25" s="7" t="s">
        <v>58</v>
      </c>
      <c r="G25" s="15"/>
      <c r="H25" s="15"/>
      <c r="I25" s="20">
        <v>33000</v>
      </c>
      <c r="J25" s="15"/>
      <c r="K25" s="15">
        <f t="shared" si="0"/>
        <v>33000</v>
      </c>
    </row>
    <row r="26" spans="4:11" ht="15">
      <c r="D26" s="1">
        <v>421</v>
      </c>
      <c r="E26" s="1"/>
      <c r="F26" s="3" t="s">
        <v>11</v>
      </c>
      <c r="G26" s="13">
        <f>G27+G30+G31</f>
        <v>151000</v>
      </c>
      <c r="H26" s="13">
        <f>H27+H28+H29+H30+H31+H32</f>
        <v>620000</v>
      </c>
      <c r="I26" s="13">
        <f>I27+I28+I29+I30+I31+I32</f>
        <v>308000</v>
      </c>
      <c r="J26" s="13">
        <f>J27+J28+J29+J30+J31+J32</f>
        <v>0</v>
      </c>
      <c r="K26" s="13">
        <f t="shared" si="0"/>
        <v>1079000</v>
      </c>
    </row>
    <row r="27" spans="4:11" ht="15">
      <c r="D27" s="1"/>
      <c r="E27" s="1">
        <v>421100</v>
      </c>
      <c r="F27" s="1" t="s">
        <v>12</v>
      </c>
      <c r="G27" s="14">
        <v>30000</v>
      </c>
      <c r="H27" s="14">
        <v>10000</v>
      </c>
      <c r="I27" s="20">
        <v>20000</v>
      </c>
      <c r="J27" s="14"/>
      <c r="K27" s="14">
        <f t="shared" si="0"/>
        <v>60000</v>
      </c>
    </row>
    <row r="28" spans="4:11" ht="15">
      <c r="D28" s="1"/>
      <c r="E28" s="1">
        <v>421200</v>
      </c>
      <c r="F28" s="1" t="s">
        <v>40</v>
      </c>
      <c r="G28" s="14"/>
      <c r="H28" s="14">
        <v>250000</v>
      </c>
      <c r="I28" s="20"/>
      <c r="J28" s="14"/>
      <c r="K28" s="14">
        <f t="shared" si="0"/>
        <v>250000</v>
      </c>
    </row>
    <row r="29" spans="4:11" ht="15">
      <c r="D29" s="1"/>
      <c r="E29" s="1">
        <v>421300</v>
      </c>
      <c r="F29" s="1" t="s">
        <v>41</v>
      </c>
      <c r="G29" s="14"/>
      <c r="H29" s="14">
        <v>20000</v>
      </c>
      <c r="I29" s="20"/>
      <c r="J29" s="14"/>
      <c r="K29" s="14">
        <f t="shared" si="0"/>
        <v>20000</v>
      </c>
    </row>
    <row r="30" spans="4:11" ht="15">
      <c r="D30" s="1"/>
      <c r="E30" s="1">
        <v>421400</v>
      </c>
      <c r="F30" s="1" t="s">
        <v>13</v>
      </c>
      <c r="G30" s="14">
        <v>113000</v>
      </c>
      <c r="H30" s="14">
        <v>140000</v>
      </c>
      <c r="I30" s="20">
        <v>260000</v>
      </c>
      <c r="J30" s="14"/>
      <c r="K30" s="14">
        <f t="shared" si="0"/>
        <v>513000</v>
      </c>
    </row>
    <row r="31" spans="4:11" ht="15">
      <c r="D31" s="1"/>
      <c r="E31" s="1">
        <v>421500</v>
      </c>
      <c r="F31" s="1" t="s">
        <v>14</v>
      </c>
      <c r="G31" s="14">
        <v>8000</v>
      </c>
      <c r="H31" s="14">
        <v>50000</v>
      </c>
      <c r="I31" s="20">
        <v>28000</v>
      </c>
      <c r="J31" s="14"/>
      <c r="K31" s="14">
        <f t="shared" si="0"/>
        <v>86000</v>
      </c>
    </row>
    <row r="32" spans="4:11" ht="15">
      <c r="D32" s="1"/>
      <c r="E32" s="1">
        <v>421600</v>
      </c>
      <c r="F32" s="1" t="s">
        <v>42</v>
      </c>
      <c r="G32" s="14"/>
      <c r="H32" s="14">
        <v>150000</v>
      </c>
      <c r="I32" s="20"/>
      <c r="J32" s="14"/>
      <c r="K32" s="14">
        <f t="shared" si="0"/>
        <v>150000</v>
      </c>
    </row>
    <row r="33" spans="4:11" ht="30">
      <c r="D33" s="1">
        <v>422</v>
      </c>
      <c r="E33" s="1"/>
      <c r="F33" s="6" t="s">
        <v>38</v>
      </c>
      <c r="G33" s="16">
        <f>G34</f>
        <v>70000</v>
      </c>
      <c r="H33" s="16">
        <f>H34</f>
        <v>40000</v>
      </c>
      <c r="I33" s="16">
        <f>I34</f>
        <v>60000</v>
      </c>
      <c r="J33" s="16">
        <f>J34</f>
        <v>0</v>
      </c>
      <c r="K33" s="13">
        <f t="shared" si="0"/>
        <v>170000</v>
      </c>
    </row>
    <row r="34" spans="4:11" ht="30">
      <c r="D34" s="1"/>
      <c r="E34" s="1">
        <v>422110</v>
      </c>
      <c r="F34" s="2" t="s">
        <v>39</v>
      </c>
      <c r="G34" s="14">
        <v>70000</v>
      </c>
      <c r="H34" s="14">
        <v>40000</v>
      </c>
      <c r="I34" s="20">
        <v>60000</v>
      </c>
      <c r="J34" s="14"/>
      <c r="K34" s="14">
        <f t="shared" si="0"/>
        <v>170000</v>
      </c>
    </row>
    <row r="35" spans="4:11" ht="15">
      <c r="D35" s="1">
        <v>423</v>
      </c>
      <c r="E35" s="1"/>
      <c r="F35" s="3" t="s">
        <v>15</v>
      </c>
      <c r="G35" s="13">
        <f>G36+G37+G38+G39+G40+G41+G42</f>
        <v>876000</v>
      </c>
      <c r="H35" s="13">
        <f>H36+H37+H38+H39+H40+H41+H42</f>
        <v>15282000</v>
      </c>
      <c r="I35" s="13">
        <f>I36+I37+I38+I39+I40+I41+I42</f>
        <v>3650000</v>
      </c>
      <c r="J35" s="13">
        <f>J37+J38+J39+J40+J41+J42</f>
        <v>0</v>
      </c>
      <c r="K35" s="13">
        <f t="shared" si="0"/>
        <v>19808000</v>
      </c>
    </row>
    <row r="36" spans="4:11" ht="15">
      <c r="D36" s="1"/>
      <c r="E36" s="1">
        <v>423100</v>
      </c>
      <c r="F36" s="1" t="s">
        <v>16</v>
      </c>
      <c r="G36" s="14"/>
      <c r="H36" s="14"/>
      <c r="I36" s="20"/>
      <c r="J36" s="14"/>
      <c r="K36" s="14">
        <f t="shared" si="0"/>
        <v>0</v>
      </c>
    </row>
    <row r="37" spans="4:11" ht="15">
      <c r="D37" s="1"/>
      <c r="E37" s="1">
        <v>423200</v>
      </c>
      <c r="F37" s="1" t="s">
        <v>17</v>
      </c>
      <c r="G37" s="14">
        <v>40000</v>
      </c>
      <c r="H37" s="14">
        <v>30000</v>
      </c>
      <c r="I37" s="20">
        <v>20000</v>
      </c>
      <c r="J37" s="14"/>
      <c r="K37" s="14">
        <f t="shared" si="0"/>
        <v>90000</v>
      </c>
    </row>
    <row r="38" spans="4:11" ht="15">
      <c r="D38" s="1"/>
      <c r="E38" s="1">
        <v>423300</v>
      </c>
      <c r="F38" s="1" t="s">
        <v>18</v>
      </c>
      <c r="G38" s="17">
        <v>80000</v>
      </c>
      <c r="H38" s="17">
        <v>200000</v>
      </c>
      <c r="I38" s="20">
        <v>70000</v>
      </c>
      <c r="J38" s="14"/>
      <c r="K38" s="14">
        <f t="shared" si="0"/>
        <v>350000</v>
      </c>
    </row>
    <row r="39" spans="4:11" ht="15">
      <c r="D39" s="1"/>
      <c r="E39" s="1">
        <v>423400</v>
      </c>
      <c r="F39" s="1" t="s">
        <v>19</v>
      </c>
      <c r="G39" s="14">
        <v>80000</v>
      </c>
      <c r="H39" s="14"/>
      <c r="I39" s="20">
        <v>40000</v>
      </c>
      <c r="J39" s="14"/>
      <c r="K39" s="14">
        <f t="shared" si="0"/>
        <v>120000</v>
      </c>
    </row>
    <row r="40" spans="4:11" ht="15">
      <c r="D40" s="1"/>
      <c r="E40" s="1">
        <v>423500</v>
      </c>
      <c r="F40" s="1" t="s">
        <v>20</v>
      </c>
      <c r="G40" s="17">
        <v>640000</v>
      </c>
      <c r="H40" s="17">
        <v>15012000</v>
      </c>
      <c r="I40" s="20">
        <v>0</v>
      </c>
      <c r="J40" s="14"/>
      <c r="K40" s="14">
        <f t="shared" si="0"/>
        <v>15652000</v>
      </c>
    </row>
    <row r="41" spans="4:11" ht="15">
      <c r="D41" s="1"/>
      <c r="E41" s="1">
        <v>423700</v>
      </c>
      <c r="F41" s="1" t="s">
        <v>37</v>
      </c>
      <c r="G41" s="14">
        <v>30000</v>
      </c>
      <c r="H41" s="14">
        <v>40000</v>
      </c>
      <c r="I41" s="20">
        <v>35000</v>
      </c>
      <c r="J41" s="14"/>
      <c r="K41" s="14">
        <f t="shared" si="0"/>
        <v>105000</v>
      </c>
    </row>
    <row r="42" spans="4:11" ht="15">
      <c r="D42" s="1"/>
      <c r="E42" s="1">
        <v>423900</v>
      </c>
      <c r="F42" s="1" t="s">
        <v>21</v>
      </c>
      <c r="G42" s="14">
        <v>6000</v>
      </c>
      <c r="H42" s="14"/>
      <c r="I42" s="20">
        <v>3485000</v>
      </c>
      <c r="J42" s="14"/>
      <c r="K42" s="14">
        <f t="shared" si="0"/>
        <v>3491000</v>
      </c>
    </row>
    <row r="43" spans="4:11" ht="30">
      <c r="D43" s="1">
        <v>425</v>
      </c>
      <c r="E43" s="1"/>
      <c r="F43" s="4" t="s">
        <v>22</v>
      </c>
      <c r="G43" s="13">
        <f>G45</f>
        <v>60000</v>
      </c>
      <c r="H43" s="13">
        <f>H44+H45</f>
        <v>40000</v>
      </c>
      <c r="I43" s="13">
        <f>I44+I45</f>
        <v>40000</v>
      </c>
      <c r="J43" s="13">
        <f>J45</f>
        <v>0</v>
      </c>
      <c r="K43" s="13">
        <f t="shared" si="0"/>
        <v>140000</v>
      </c>
    </row>
    <row r="44" spans="4:11" ht="30">
      <c r="D44" s="1"/>
      <c r="E44" s="1">
        <v>425100</v>
      </c>
      <c r="F44" s="7" t="s">
        <v>57</v>
      </c>
      <c r="G44" s="15"/>
      <c r="H44" s="15"/>
      <c r="I44" s="20"/>
      <c r="J44" s="15"/>
      <c r="K44" s="15">
        <f t="shared" si="0"/>
        <v>0</v>
      </c>
    </row>
    <row r="45" spans="4:11" ht="30">
      <c r="D45" s="1"/>
      <c r="E45" s="1">
        <v>425200</v>
      </c>
      <c r="F45" s="2" t="s">
        <v>23</v>
      </c>
      <c r="G45" s="14">
        <v>60000</v>
      </c>
      <c r="H45" s="14">
        <v>40000</v>
      </c>
      <c r="I45" s="20">
        <v>40000</v>
      </c>
      <c r="J45" s="14"/>
      <c r="K45" s="14">
        <f t="shared" si="0"/>
        <v>140000</v>
      </c>
    </row>
    <row r="46" spans="4:11" ht="15">
      <c r="D46" s="1">
        <v>426</v>
      </c>
      <c r="E46" s="1"/>
      <c r="F46" s="3" t="s">
        <v>24</v>
      </c>
      <c r="G46" s="13">
        <f>G47+G48+G49+G50+G51</f>
        <v>195000</v>
      </c>
      <c r="H46" s="13">
        <f>H47+H48+H49+H50+H51</f>
        <v>810000</v>
      </c>
      <c r="I46" s="13">
        <f>I47+I48+I49+I50+I51</f>
        <v>200000</v>
      </c>
      <c r="J46" s="13">
        <f>J47+J48+J49+J50+J51</f>
        <v>0</v>
      </c>
      <c r="K46" s="13">
        <f t="shared" si="0"/>
        <v>1205000</v>
      </c>
    </row>
    <row r="47" spans="4:11" ht="15">
      <c r="D47" s="1"/>
      <c r="E47" s="1">
        <v>426100</v>
      </c>
      <c r="F47" s="1" t="s">
        <v>25</v>
      </c>
      <c r="G47" s="14">
        <v>90000</v>
      </c>
      <c r="H47" s="14">
        <v>40000</v>
      </c>
      <c r="I47" s="20">
        <v>90000</v>
      </c>
      <c r="J47" s="14"/>
      <c r="K47" s="14">
        <f t="shared" si="0"/>
        <v>220000</v>
      </c>
    </row>
    <row r="48" spans="4:11" ht="30">
      <c r="D48" s="1"/>
      <c r="E48" s="1">
        <v>426300</v>
      </c>
      <c r="F48" s="2" t="s">
        <v>26</v>
      </c>
      <c r="G48" s="14">
        <v>5000</v>
      </c>
      <c r="H48" s="14"/>
      <c r="I48" s="20"/>
      <c r="J48" s="14"/>
      <c r="K48" s="14">
        <f t="shared" si="0"/>
        <v>5000</v>
      </c>
    </row>
    <row r="49" spans="4:11" ht="15">
      <c r="D49" s="1"/>
      <c r="E49" s="1">
        <v>426400</v>
      </c>
      <c r="F49" s="1" t="s">
        <v>27</v>
      </c>
      <c r="G49" s="14">
        <v>80000</v>
      </c>
      <c r="H49" s="14">
        <v>250000</v>
      </c>
      <c r="I49" s="20">
        <v>90000</v>
      </c>
      <c r="J49" s="14"/>
      <c r="K49" s="14">
        <f t="shared" si="0"/>
        <v>420000</v>
      </c>
    </row>
    <row r="50" spans="4:11" ht="30">
      <c r="D50" s="1"/>
      <c r="E50" s="1">
        <v>426800</v>
      </c>
      <c r="F50" s="2" t="s">
        <v>28</v>
      </c>
      <c r="G50" s="14">
        <v>10000</v>
      </c>
      <c r="H50" s="14">
        <v>420000</v>
      </c>
      <c r="I50" s="20">
        <v>10000</v>
      </c>
      <c r="J50" s="14"/>
      <c r="K50" s="14">
        <f t="shared" si="0"/>
        <v>440000</v>
      </c>
    </row>
    <row r="51" spans="4:11" ht="30">
      <c r="D51" s="1"/>
      <c r="E51" s="1">
        <v>426900</v>
      </c>
      <c r="F51" s="2" t="s">
        <v>29</v>
      </c>
      <c r="G51" s="14">
        <v>10000</v>
      </c>
      <c r="H51" s="14">
        <v>100000</v>
      </c>
      <c r="I51" s="20">
        <v>10000</v>
      </c>
      <c r="J51" s="14"/>
      <c r="K51" s="14">
        <f t="shared" si="0"/>
        <v>120000</v>
      </c>
    </row>
    <row r="52" spans="4:11" ht="30">
      <c r="D52" s="1">
        <v>465</v>
      </c>
      <c r="E52" s="1"/>
      <c r="F52" s="12" t="s">
        <v>60</v>
      </c>
      <c r="G52" s="18">
        <f>G53</f>
        <v>50000</v>
      </c>
      <c r="H52" s="18">
        <f>H53</f>
        <v>0</v>
      </c>
      <c r="I52" s="18">
        <f>I53</f>
        <v>0</v>
      </c>
      <c r="J52" s="18">
        <f>J53</f>
        <v>0</v>
      </c>
      <c r="K52" s="18">
        <f t="shared" si="0"/>
        <v>50000</v>
      </c>
    </row>
    <row r="53" spans="4:11" ht="45">
      <c r="D53" s="1"/>
      <c r="E53" s="1">
        <v>465100</v>
      </c>
      <c r="F53" s="2" t="s">
        <v>59</v>
      </c>
      <c r="G53" s="14">
        <v>50000</v>
      </c>
      <c r="H53" s="14"/>
      <c r="I53" s="20"/>
      <c r="J53" s="14"/>
      <c r="K53" s="14">
        <f t="shared" si="0"/>
        <v>50000</v>
      </c>
    </row>
    <row r="54" spans="4:11" ht="30">
      <c r="D54" s="1">
        <v>472</v>
      </c>
      <c r="E54" s="1"/>
      <c r="F54" s="4" t="s">
        <v>30</v>
      </c>
      <c r="G54" s="13">
        <f>SUM(G55:G58)</f>
        <v>1290000</v>
      </c>
      <c r="H54" s="13">
        <f>SUM(H55:H58)</f>
        <v>0</v>
      </c>
      <c r="I54" s="13">
        <f>SUM(I55:I58)</f>
        <v>135000</v>
      </c>
      <c r="J54" s="13">
        <f>J56+J57+J58</f>
        <v>0</v>
      </c>
      <c r="K54" s="13">
        <f t="shared" si="0"/>
        <v>1425000</v>
      </c>
    </row>
    <row r="55" spans="4:11" ht="30">
      <c r="D55" s="1"/>
      <c r="E55" s="5">
        <v>472311</v>
      </c>
      <c r="F55" s="7" t="s">
        <v>43</v>
      </c>
      <c r="G55" s="15"/>
      <c r="H55" s="15"/>
      <c r="I55" s="20">
        <v>135000</v>
      </c>
      <c r="J55" s="15"/>
      <c r="K55" s="14">
        <f t="shared" si="0"/>
        <v>135000</v>
      </c>
    </row>
    <row r="56" spans="4:11" ht="30">
      <c r="D56" s="1"/>
      <c r="E56" s="1">
        <v>472611</v>
      </c>
      <c r="F56" s="2" t="s">
        <v>31</v>
      </c>
      <c r="G56" s="14">
        <v>450000</v>
      </c>
      <c r="H56" s="14"/>
      <c r="I56" s="20"/>
      <c r="J56" s="14"/>
      <c r="K56" s="14">
        <f t="shared" si="0"/>
        <v>450000</v>
      </c>
    </row>
    <row r="57" spans="4:11" ht="30">
      <c r="D57" s="1"/>
      <c r="E57" s="1">
        <v>472811</v>
      </c>
      <c r="F57" s="2" t="s">
        <v>32</v>
      </c>
      <c r="G57" s="14">
        <v>40000</v>
      </c>
      <c r="H57" s="14"/>
      <c r="I57" s="20"/>
      <c r="J57" s="14"/>
      <c r="K57" s="14">
        <f t="shared" si="0"/>
        <v>40000</v>
      </c>
    </row>
    <row r="58" spans="4:11" ht="15">
      <c r="D58" s="1"/>
      <c r="E58" s="1">
        <v>472931</v>
      </c>
      <c r="F58" s="1" t="s">
        <v>33</v>
      </c>
      <c r="G58" s="17">
        <v>800000</v>
      </c>
      <c r="H58" s="19"/>
      <c r="I58" s="20"/>
      <c r="J58" s="14"/>
      <c r="K58" s="14">
        <f t="shared" si="0"/>
        <v>800000</v>
      </c>
    </row>
    <row r="59" spans="4:11" ht="15">
      <c r="D59" s="1">
        <v>482</v>
      </c>
      <c r="E59" s="1"/>
      <c r="F59" s="3" t="s">
        <v>34</v>
      </c>
      <c r="G59" s="13">
        <f>G60+G61</f>
        <v>15000</v>
      </c>
      <c r="H59" s="13">
        <f>H60+H61</f>
        <v>16000</v>
      </c>
      <c r="I59" s="13">
        <f>I60+I61</f>
        <v>0</v>
      </c>
      <c r="J59" s="13"/>
      <c r="K59" s="13">
        <f>K60+K61</f>
        <v>31000</v>
      </c>
    </row>
    <row r="60" spans="4:11" ht="15">
      <c r="D60" s="1"/>
      <c r="E60" s="1">
        <v>482131</v>
      </c>
      <c r="F60" s="1" t="s">
        <v>35</v>
      </c>
      <c r="G60" s="14">
        <v>13000</v>
      </c>
      <c r="H60" s="14">
        <v>16000</v>
      </c>
      <c r="I60" s="20"/>
      <c r="J60" s="14"/>
      <c r="K60" s="14">
        <f t="shared" si="0"/>
        <v>29000</v>
      </c>
    </row>
    <row r="61" spans="4:11" ht="15">
      <c r="D61" s="1"/>
      <c r="E61" s="1">
        <v>482200</v>
      </c>
      <c r="F61" s="1" t="s">
        <v>56</v>
      </c>
      <c r="G61" s="14">
        <v>2000</v>
      </c>
      <c r="H61" s="14"/>
      <c r="I61" s="20"/>
      <c r="J61" s="14"/>
      <c r="K61" s="14">
        <f>SUM(G61:J61)</f>
        <v>2000</v>
      </c>
    </row>
    <row r="62" spans="4:11" ht="30">
      <c r="D62" s="1">
        <v>511</v>
      </c>
      <c r="E62" s="1"/>
      <c r="F62" s="4" t="s">
        <v>63</v>
      </c>
      <c r="G62" s="13"/>
      <c r="H62" s="13"/>
      <c r="I62" s="13"/>
      <c r="J62" s="13">
        <f>J63</f>
        <v>360000</v>
      </c>
      <c r="K62" s="13">
        <f>SUM(G62:J62)</f>
        <v>360000</v>
      </c>
    </row>
    <row r="63" spans="4:11" ht="45">
      <c r="D63" s="1"/>
      <c r="E63" s="1">
        <v>511100</v>
      </c>
      <c r="F63" s="2" t="s">
        <v>64</v>
      </c>
      <c r="G63" s="14"/>
      <c r="H63" s="14"/>
      <c r="I63" s="20"/>
      <c r="J63" s="14">
        <v>360000</v>
      </c>
      <c r="K63" s="14">
        <v>360000</v>
      </c>
    </row>
    <row r="64" spans="4:11" ht="15">
      <c r="D64" s="1">
        <v>512</v>
      </c>
      <c r="E64" s="1"/>
      <c r="F64" s="3" t="s">
        <v>36</v>
      </c>
      <c r="G64" s="13">
        <f>+G65</f>
        <v>50000</v>
      </c>
      <c r="H64" s="13">
        <f>H65+H66</f>
        <v>70000</v>
      </c>
      <c r="I64" s="13">
        <f>I65+I66</f>
        <v>0</v>
      </c>
      <c r="J64" s="13">
        <f>J65+J66</f>
        <v>0</v>
      </c>
      <c r="K64" s="13">
        <f>K65+K66</f>
        <v>120000</v>
      </c>
    </row>
    <row r="65" spans="4:11" ht="30">
      <c r="D65" s="1"/>
      <c r="E65" s="1">
        <v>512200</v>
      </c>
      <c r="F65" s="2" t="s">
        <v>45</v>
      </c>
      <c r="G65" s="14">
        <v>50000</v>
      </c>
      <c r="H65" s="14">
        <v>15000</v>
      </c>
      <c r="I65" s="20"/>
      <c r="J65" s="14"/>
      <c r="K65" s="14">
        <f>SUM(G65:J65)</f>
        <v>65000</v>
      </c>
    </row>
    <row r="66" spans="4:11" ht="15">
      <c r="D66" s="1"/>
      <c r="E66" s="1">
        <v>512300</v>
      </c>
      <c r="F66" s="2" t="s">
        <v>62</v>
      </c>
      <c r="G66" s="14"/>
      <c r="H66" s="14">
        <v>55000</v>
      </c>
      <c r="I66" s="20"/>
      <c r="J66" s="14"/>
      <c r="K66" s="14">
        <f>SUM(G66:J66)</f>
        <v>55000</v>
      </c>
    </row>
    <row r="67" spans="4:11" ht="30">
      <c r="D67" s="1"/>
      <c r="E67" s="1"/>
      <c r="F67" s="11" t="s">
        <v>61</v>
      </c>
      <c r="G67" s="14">
        <f>SUM(G16,G18,G22,G24,G26,G33,G35,G43,G46,G52,G54,G59,G62,G64)</f>
        <v>4160000</v>
      </c>
      <c r="H67" s="14">
        <f>SUM(H16,H18,H22,H24,H26,H33,H35,H43,H46,H52,H54,H59,H62,H64)</f>
        <v>16998000</v>
      </c>
      <c r="I67" s="14">
        <f>SUM(I16,I18,I22,I24,I26,I33,I35,I43,I46,I52,I54,I59,I62,I64)</f>
        <v>11378721</v>
      </c>
      <c r="J67" s="14">
        <f>SUM(J16,J18,J22,J24,J26,J33,J35,J43,J46,J52,J54,J59,J62,J64)</f>
        <v>360000</v>
      </c>
      <c r="K67" s="14">
        <f>SUM(K16,K18,K22,K24,K26,K33,K35,K43,K46,K52,K54,K59,K62,K64)</f>
        <v>32896721</v>
      </c>
    </row>
    <row r="70" spans="7:9" ht="15">
      <c r="G70" s="10"/>
      <c r="H70" s="10"/>
      <c r="I70" t="s">
        <v>77</v>
      </c>
    </row>
    <row r="71" ht="15">
      <c r="I71" t="s">
        <v>78</v>
      </c>
    </row>
    <row r="73" ht="15">
      <c r="M73" s="10"/>
    </row>
    <row r="74" spans="12:13" ht="15">
      <c r="L74" s="10"/>
      <c r="M74" s="10"/>
    </row>
    <row r="75" spans="7:13" ht="15">
      <c r="G75" s="10"/>
      <c r="H75" s="10"/>
      <c r="I75" s="10"/>
      <c r="J75" s="10"/>
      <c r="K75" s="10"/>
      <c r="L75" s="10"/>
      <c r="M75" s="10"/>
    </row>
    <row r="76" spans="7:12" ht="15">
      <c r="G76" s="10"/>
      <c r="H76" s="10"/>
      <c r="I76" s="10"/>
      <c r="J76" s="10"/>
      <c r="K76" s="10"/>
      <c r="L76" s="10"/>
    </row>
    <row r="77" spans="7:11" ht="15">
      <c r="G77" s="10"/>
      <c r="H77" s="10"/>
      <c r="I77" s="10"/>
      <c r="J77" s="10"/>
      <c r="K77" s="10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14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10.7109375" style="0" customWidth="1"/>
    <col min="4" max="4" width="21.57421875" style="0" customWidth="1"/>
    <col min="5" max="5" width="12.28125" style="0" customWidth="1"/>
    <col min="6" max="6" width="13.57421875" style="0" customWidth="1"/>
    <col min="7" max="7" width="12.28125" style="0" customWidth="1"/>
  </cols>
  <sheetData>
    <row r="4" ht="15">
      <c r="D4" t="s">
        <v>50</v>
      </c>
    </row>
    <row r="5" ht="15.75" thickBot="1"/>
    <row r="6" spans="3:7" ht="30.75" thickBot="1">
      <c r="C6" s="9" t="s">
        <v>51</v>
      </c>
      <c r="D6" s="8" t="s">
        <v>46</v>
      </c>
      <c r="E6" s="8" t="s">
        <v>53</v>
      </c>
      <c r="F6" s="9" t="s">
        <v>54</v>
      </c>
      <c r="G6" s="9" t="s">
        <v>48</v>
      </c>
    </row>
    <row r="7" spans="3:7" ht="15.75" thickBot="1">
      <c r="C7" s="8">
        <v>791111</v>
      </c>
      <c r="D7" s="8" t="s">
        <v>47</v>
      </c>
      <c r="E7" s="8">
        <v>21536000</v>
      </c>
      <c r="F7" s="8">
        <v>21536000</v>
      </c>
      <c r="G7" s="8"/>
    </row>
    <row r="8" spans="3:7" ht="30.75" thickBot="1">
      <c r="C8" s="8">
        <v>733100</v>
      </c>
      <c r="D8" s="9" t="s">
        <v>52</v>
      </c>
      <c r="E8" s="8">
        <v>8000000</v>
      </c>
      <c r="F8" s="8"/>
      <c r="G8" s="8">
        <v>8000000</v>
      </c>
    </row>
    <row r="12" ht="15">
      <c r="E12" t="s">
        <v>49</v>
      </c>
    </row>
    <row r="14" ht="15">
      <c r="E14" t="s">
        <v>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Snezana</cp:lastModifiedBy>
  <cp:lastPrinted>2017-03-21T12:32:02Z</cp:lastPrinted>
  <dcterms:created xsi:type="dcterms:W3CDTF">2011-04-04T19:51:48Z</dcterms:created>
  <dcterms:modified xsi:type="dcterms:W3CDTF">2017-03-27T06:28:22Z</dcterms:modified>
  <cp:category/>
  <cp:version/>
  <cp:contentType/>
  <cp:contentStatus/>
</cp:coreProperties>
</file>